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1"/>
  </bookViews>
  <sheets>
    <sheet name="1 - Input" sheetId="1" r:id="rId1"/>
    <sheet name="2 - Liquidity ratios" sheetId="2" r:id="rId2"/>
    <sheet name="3 - Benchmark Analysis" sheetId="3" r:id="rId3"/>
    <sheet name="4 - Charts" sheetId="4" r:id="rId4"/>
  </sheets>
  <calcPr calcId="152511"/>
</workbook>
</file>

<file path=xl/calcChain.xml><?xml version="1.0" encoding="utf-8"?>
<calcChain xmlns="http://schemas.openxmlformats.org/spreadsheetml/2006/main">
  <c r="C9" i="2" l="1"/>
  <c r="F9" i="3"/>
  <c r="E9" i="3"/>
  <c r="F12" i="3"/>
  <c r="E12" i="3"/>
  <c r="D12" i="3"/>
  <c r="D9" i="3"/>
  <c r="F5" i="3"/>
  <c r="E5" i="3"/>
  <c r="D5" i="3"/>
  <c r="G11" i="2" l="1"/>
  <c r="D7" i="2" l="1"/>
  <c r="E7" i="2"/>
  <c r="G7" i="2" s="1"/>
  <c r="F7" i="2"/>
  <c r="D8" i="2"/>
  <c r="E8" i="2"/>
  <c r="F8" i="2"/>
  <c r="H8" i="2" s="1"/>
  <c r="F3" i="2"/>
  <c r="E3" i="2"/>
  <c r="D3" i="2"/>
  <c r="C4" i="1"/>
  <c r="E29" i="1"/>
  <c r="D9" i="2" s="1"/>
  <c r="D29" i="1"/>
  <c r="E6" i="2" s="1"/>
  <c r="E6" i="3" s="1"/>
  <c r="C29" i="1"/>
  <c r="F9" i="2" s="1"/>
  <c r="F15" i="3" s="1"/>
  <c r="D11" i="2" l="1"/>
  <c r="D21" i="3" s="1"/>
  <c r="D15" i="3"/>
  <c r="H4" i="2"/>
  <c r="I4" i="2"/>
  <c r="G8" i="2"/>
  <c r="I7" i="2"/>
  <c r="I8" i="2"/>
  <c r="F11" i="2"/>
  <c r="F21" i="3" s="1"/>
  <c r="I9" i="2"/>
  <c r="E9" i="2"/>
  <c r="D6" i="2"/>
  <c r="G4" i="2"/>
  <c r="H7" i="2"/>
  <c r="F6" i="2"/>
  <c r="F6" i="3" s="1"/>
  <c r="G6" i="2" l="1"/>
  <c r="D6" i="3"/>
  <c r="F10" i="2"/>
  <c r="F18" i="3" s="1"/>
  <c r="E15" i="3"/>
  <c r="H9" i="2"/>
  <c r="I6" i="2"/>
  <c r="H6" i="2"/>
  <c r="E11" i="2"/>
  <c r="E21" i="3" s="1"/>
  <c r="G9" i="2"/>
  <c r="E10" i="2"/>
  <c r="I11" i="2"/>
  <c r="H11" i="2"/>
  <c r="H10" i="2" l="1"/>
  <c r="E18" i="3"/>
</calcChain>
</file>

<file path=xl/sharedStrings.xml><?xml version="1.0" encoding="utf-8"?>
<sst xmlns="http://schemas.openxmlformats.org/spreadsheetml/2006/main" count="123" uniqueCount="112">
  <si>
    <t>Assets</t>
  </si>
  <si>
    <t>The first period</t>
  </si>
  <si>
    <t>The second period</t>
  </si>
  <si>
    <t>CURRENT ASSETS</t>
  </si>
  <si>
    <t>Cash, cash equivalents</t>
  </si>
  <si>
    <t>Marketable securities (short-term investments)</t>
  </si>
  <si>
    <t>Receivables, net, current</t>
  </si>
  <si>
    <t>Inventory, net</t>
  </si>
  <si>
    <t>Prepaid expense, current</t>
  </si>
  <si>
    <t>Deferred costs, current</t>
  </si>
  <si>
    <t>Assets held-for-sale, current</t>
  </si>
  <si>
    <t>Deferred tax assets, net, current</t>
  </si>
  <si>
    <t>Income taxes receivable, current</t>
  </si>
  <si>
    <t>Other assets, current</t>
  </si>
  <si>
    <t>СURRENT ASSETS (TOTAL)</t>
  </si>
  <si>
    <t>NONCURRENT ASSETS</t>
  </si>
  <si>
    <t>Property, plant and equipment, net</t>
  </si>
  <si>
    <t>- construction in progress</t>
  </si>
  <si>
    <t>Long-term investments, net</t>
  </si>
  <si>
    <t>Accounts receivable, net, noncurrent</t>
  </si>
  <si>
    <t>Goodwill</t>
  </si>
  <si>
    <t>Intangible assets, net (excluding goodwill)</t>
  </si>
  <si>
    <t>Deferred tax assets, net, noncurrent</t>
  </si>
  <si>
    <t>Deposit assets, noncurrent</t>
  </si>
  <si>
    <t>Other assets, noncurrent</t>
  </si>
  <si>
    <t>NONСURRENT ASSETS (TOTAL)</t>
  </si>
  <si>
    <t>ASSETS (TOTAL)</t>
  </si>
  <si>
    <t>BALANCE SHEET</t>
  </si>
  <si>
    <t>Legend</t>
  </si>
  <si>
    <t>Equity and liabilities</t>
  </si>
  <si>
    <t>LIABILITIES</t>
  </si>
  <si>
    <t>CURRENT LIABILITIES</t>
  </si>
  <si>
    <t>Accounts payable, current</t>
  </si>
  <si>
    <t>Accrued liabilities, current</t>
  </si>
  <si>
    <t>Debt, current</t>
  </si>
  <si>
    <t>Deferred tax liabilities, current</t>
  </si>
  <si>
    <t>Other liabilities, current</t>
  </si>
  <si>
    <t>CURRENT LIABILITIES (TOTAL)</t>
  </si>
  <si>
    <t>NONCURRENT LIABILITIES</t>
  </si>
  <si>
    <t>Long-term debt and capital lease obligations</t>
  </si>
  <si>
    <t>Accounts payable and accrued liabilities, noncurrent</t>
  </si>
  <si>
    <t>Long-term tax liability</t>
  </si>
  <si>
    <t>Other liabilities, noncurrent</t>
  </si>
  <si>
    <t>NONCURRENT LIABILITIES (TOTAL)</t>
  </si>
  <si>
    <t>TOTAL LIABILITIES</t>
  </si>
  <si>
    <t>STOCKHOLDERS' EQUITY</t>
  </si>
  <si>
    <t>Common stock</t>
  </si>
  <si>
    <t>Preferred stock</t>
  </si>
  <si>
    <t>Additional paid-in capital</t>
  </si>
  <si>
    <t>Treasury stock</t>
  </si>
  <si>
    <t>Retained earnings</t>
  </si>
  <si>
    <t>Other Equity Accounts</t>
  </si>
  <si>
    <t>EQUITY (TOTAL)</t>
  </si>
  <si>
    <t>LIABILITIES AND EQUITY (TOTAL)</t>
  </si>
  <si>
    <t>#</t>
  </si>
  <si>
    <t>The third period</t>
  </si>
  <si>
    <t>INCOME STATEMENT (PROFIT AND LOSS REPORT)</t>
  </si>
  <si>
    <t>Indicator</t>
  </si>
  <si>
    <t>Net Sales (Revenues)</t>
  </si>
  <si>
    <t>Cost of Goods Sold (Cost of Sales)</t>
  </si>
  <si>
    <t>Gross profit</t>
  </si>
  <si>
    <t>Operating costs and expenses</t>
  </si>
  <si>
    <t>Selling and marketing expense</t>
  </si>
  <si>
    <t>General and administrative expense</t>
  </si>
  <si>
    <t>Provision for doubtful accounts</t>
  </si>
  <si>
    <t>Other operating expense</t>
  </si>
  <si>
    <t>Other operating income</t>
  </si>
  <si>
    <t>Operating income (loss)</t>
  </si>
  <si>
    <t>Gains (losses) on equity method investments, net</t>
  </si>
  <si>
    <t>Interest and debt expense</t>
  </si>
  <si>
    <t>Other nonoperating income (expense) from continuing operations</t>
  </si>
  <si>
    <t>Income (loss) from continuing operations before income taxes, extraordinary items, noncontrolling interest</t>
  </si>
  <si>
    <t>Income tax expense (benefit)</t>
  </si>
  <si>
    <t>Income (loss) from discontinued operations, net of tax</t>
  </si>
  <si>
    <t>Extraordinary item, gain (loss), net of tax</t>
  </si>
  <si>
    <t>Net income (loss) attributable to noncontrolling interest</t>
  </si>
  <si>
    <t>Other comprehensive income (loss), net of tax</t>
  </si>
  <si>
    <t>Comprehensive income (loss), net of tax, attributable to parent</t>
  </si>
  <si>
    <t>Most Current Period</t>
  </si>
  <si>
    <t>Previous Period</t>
  </si>
  <si>
    <t>2nd Previous Period</t>
  </si>
  <si>
    <t>Date</t>
  </si>
  <si>
    <t>Title of Ratio</t>
  </si>
  <si>
    <t>Absolute change </t>
  </si>
  <si>
    <t>Current Ratio</t>
  </si>
  <si>
    <t>Quick Ratio (Acid Test Ratio)</t>
  </si>
  <si>
    <t>Cash Ratio</t>
  </si>
  <si>
    <t>https://www.finstanon.com/articles/34-liquidity-of-short-term-assets-and-liquidity-ratio-analysis</t>
  </si>
  <si>
    <t>Sales to Working Capital (Working Capital Turnover)</t>
  </si>
  <si>
    <t>-</t>
  </si>
  <si>
    <t>Net Working Capital to Current Assets</t>
  </si>
  <si>
    <t>Input Panel</t>
  </si>
  <si>
    <t>Amount and currency in financial statement</t>
  </si>
  <si>
    <t>millions of dollars</t>
  </si>
  <si>
    <t>Name of Company</t>
  </si>
  <si>
    <t>Company Name LTD</t>
  </si>
  <si>
    <t>Ratio Analysis</t>
  </si>
  <si>
    <t>Benchmark Analysis</t>
  </si>
  <si>
    <t>Current Ratio - Company</t>
  </si>
  <si>
    <t>Current Ratio - Industry</t>
  </si>
  <si>
    <t xml:space="preserve">You need to collect benchmark data on the respective industry for the subject company. </t>
  </si>
  <si>
    <t>Enter data in the grey cells</t>
  </si>
  <si>
    <t>Quick Ratio (Acid Test Ratio) - Company</t>
  </si>
  <si>
    <t>Cash Ratio - Company</t>
  </si>
  <si>
    <t>Working Capital - Company</t>
  </si>
  <si>
    <t>Sales to Working Capital (Working Capital Turnover) - Company</t>
  </si>
  <si>
    <t>Net Working Capital to Current Assets - Company</t>
  </si>
  <si>
    <t>Quick Ratio (Acid Test Ratio) - Industry</t>
  </si>
  <si>
    <t>Cash Ratio - Industry</t>
  </si>
  <si>
    <t>Working Capital - Industry</t>
  </si>
  <si>
    <t>Sales to Working Capital (Working Capital Turnover) - Industry</t>
  </si>
  <si>
    <t>Net Working Capital to Current Assets - Industry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</si>
</sst>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0" fillId="3" borderId="0" xfId="0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2" fillId="0" borderId="0" xfId="0" applyFont="1" applyAlignment="1">
      <alignment vertical="center" wrapText="1"/>
    </xf>
    <xf numFmtId="0" fontId="0" fillId="3" borderId="1" xfId="0" applyFill="1" applyBorder="1"/>
    <xf numFmtId="0" fontId="4" fillId="0" borderId="0" xfId="2"/>
    <xf numFmtId="0" fontId="5" fillId="4" borderId="1" xfId="0" applyFont="1" applyFill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0" xfId="0" applyFont="1"/>
    <xf numFmtId="0" fontId="0" fillId="0" borderId="0" xfId="0" applyFill="1" applyAlignment="1">
      <alignment horizontal="left"/>
    </xf>
    <xf numFmtId="0" fontId="6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Current Ratio Comparison</a:t>
            </a:r>
            <a:endParaRPr lang="uk-U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'3 - Benchmark Analysis'!$C$6</c:f>
              <c:strCache>
                <c:ptCount val="1"/>
                <c:pt idx="0">
                  <c:v>Current Ratio - Company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'3 - Benchmark Analysis'!$D$5:$F$5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'3 - Benchmark Analysis'!$D$6:$F$6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'3 - Benchmark Analysis'!$C$7</c:f>
              <c:strCache>
                <c:ptCount val="1"/>
                <c:pt idx="0">
                  <c:v>Current Ratio - Industry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'3 - Benchmark Analysis'!$D$5:$F$5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'3 - Benchmark Analysis'!$D$7:$F$7</c:f>
              <c:numCache>
                <c:formatCode>General</c:formatCode>
                <c:ptCount val="3"/>
                <c:pt idx="0">
                  <c:v>1.5</c:v>
                </c:pt>
                <c:pt idx="1">
                  <c:v>1.5</c:v>
                </c:pt>
                <c:pt idx="2">
                  <c:v>1.6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3396840"/>
        <c:axId val="243396448"/>
      </c:lineChart>
      <c:catAx>
        <c:axId val="243396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243396448"/>
        <c:crosses val="autoZero"/>
        <c:auto val="1"/>
        <c:lblAlgn val="ctr"/>
        <c:lblOffset val="100"/>
        <c:noMultiLvlLbl val="0"/>
      </c:catAx>
      <c:valAx>
        <c:axId val="24339644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43396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Quick Ratio Comparison</a:t>
            </a:r>
            <a:endParaRPr lang="uk-U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'3 - Benchmark Analysis'!$C$9</c:f>
              <c:strCache>
                <c:ptCount val="1"/>
                <c:pt idx="0">
                  <c:v>Quick Ratio (Acid Test Ratio) - Company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'3 - Benchmark Analysis'!$D$5:$F$5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'3 - Benchmark Analysis'!$D$9:$F$9</c:f>
              <c:numCache>
                <c:formatCode>General</c:formatCode>
                <c:ptCount val="3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'3 - Benchmark Analysis'!$C$10</c:f>
              <c:strCache>
                <c:ptCount val="1"/>
                <c:pt idx="0">
                  <c:v>Quick Ratio (Acid Test Ratio) - Industry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'3 - Benchmark Analysis'!$D$5:$F$5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'3 - Benchmark Analysis'!$D$10:$F$10</c:f>
              <c:numCache>
                <c:formatCode>General</c:formatCode>
                <c:ptCount val="3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3395664"/>
        <c:axId val="170663856"/>
      </c:lineChart>
      <c:catAx>
        <c:axId val="24339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70663856"/>
        <c:crosses val="autoZero"/>
        <c:auto val="1"/>
        <c:lblAlgn val="ctr"/>
        <c:lblOffset val="100"/>
        <c:noMultiLvlLbl val="0"/>
      </c:catAx>
      <c:valAx>
        <c:axId val="17066385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43395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Cash Ratio Comparison</a:t>
            </a:r>
            <a:endParaRPr lang="uk-U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'3 - Benchmark Analysis'!$C$12</c:f>
              <c:strCache>
                <c:ptCount val="1"/>
                <c:pt idx="0">
                  <c:v>Cash Ratio - Company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'3 - Benchmark Analysis'!$D$5:$F$5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'3 - Benchmark Analysis'!$D$12:$F$12</c:f>
              <c:numCache>
                <c:formatCode>General</c:formatCode>
                <c:ptCount val="3"/>
                <c:pt idx="0">
                  <c:v>0.4</c:v>
                </c:pt>
                <c:pt idx="1">
                  <c:v>0.4</c:v>
                </c:pt>
                <c:pt idx="2">
                  <c:v>0.4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'3 - Benchmark Analysis'!$C$13</c:f>
              <c:strCache>
                <c:ptCount val="1"/>
                <c:pt idx="0">
                  <c:v>Cash Ratio - Industry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'3 - Benchmark Analysis'!$D$5:$F$5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'3 - Benchmark Analysis'!$D$13:$F$13</c:f>
              <c:numCache>
                <c:formatCode>General</c:formatCode>
                <c:ptCount val="3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3398408"/>
        <c:axId val="170662288"/>
      </c:lineChart>
      <c:catAx>
        <c:axId val="243398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70662288"/>
        <c:crosses val="autoZero"/>
        <c:auto val="1"/>
        <c:lblAlgn val="ctr"/>
        <c:lblOffset val="100"/>
        <c:noMultiLvlLbl val="0"/>
      </c:catAx>
      <c:valAx>
        <c:axId val="17066228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43398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Working Capital Comparison</a:t>
            </a:r>
            <a:endParaRPr lang="uk-U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'3 - Benchmark Analysis'!$C$15</c:f>
              <c:strCache>
                <c:ptCount val="1"/>
                <c:pt idx="0">
                  <c:v>Working Capital - Company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'3 - Benchmark Analysis'!$D$5:$F$5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'3 - Benchmark Analysis'!$D$15:$F$15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'3 - Benchmark Analysis'!$C$16</c:f>
              <c:strCache>
                <c:ptCount val="1"/>
                <c:pt idx="0">
                  <c:v>Working Capital - Industry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'3 - Benchmark Analysis'!$D$5:$F$5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'3 - Benchmark Analysis'!$D$16:$F$16</c:f>
              <c:numCache>
                <c:formatCode>General</c:formatCode>
                <c:ptCount val="3"/>
                <c:pt idx="0">
                  <c:v>7</c:v>
                </c:pt>
                <c:pt idx="1">
                  <c:v>7</c:v>
                </c:pt>
                <c:pt idx="2">
                  <c:v>7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0806936"/>
        <c:axId val="170807328"/>
      </c:lineChart>
      <c:catAx>
        <c:axId val="170806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70807328"/>
        <c:crosses val="autoZero"/>
        <c:auto val="1"/>
        <c:lblAlgn val="ctr"/>
        <c:lblOffset val="100"/>
        <c:noMultiLvlLbl val="0"/>
      </c:catAx>
      <c:valAx>
        <c:axId val="17080732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70806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 to Working Capital Comparison</a:t>
            </a:r>
            <a:endParaRPr lang="uk-U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'3 - Benchmark Analysis'!$C$18</c:f>
              <c:strCache>
                <c:ptCount val="1"/>
                <c:pt idx="0">
                  <c:v>Sales to Working Capital (Working Capital Turnover) - Company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'3 - Benchmark Analysis'!$E$5:$F$5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'3 - Benchmark Analysis'!$E$18:$F$18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'3 - Benchmark Analysis'!$C$19</c:f>
              <c:strCache>
                <c:ptCount val="1"/>
                <c:pt idx="0">
                  <c:v>Sales to Working Capital (Working Capital Turnover) - Industry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'3 - Benchmark Analysis'!$E$5:$F$5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'3 - Benchmark Analysis'!$E$19:$F$19</c:f>
              <c:numCache>
                <c:formatCode>General</c:formatCode>
                <c:ptCount val="2"/>
                <c:pt idx="0">
                  <c:v>5</c:v>
                </c:pt>
                <c:pt idx="1">
                  <c:v>6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0808112"/>
        <c:axId val="170808504"/>
      </c:lineChart>
      <c:catAx>
        <c:axId val="170808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70808504"/>
        <c:crosses val="autoZero"/>
        <c:auto val="1"/>
        <c:lblAlgn val="ctr"/>
        <c:lblOffset val="100"/>
        <c:noMultiLvlLbl val="0"/>
      </c:catAx>
      <c:valAx>
        <c:axId val="17080850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70808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 Working Capital to Current Assets Comparison</a:t>
            </a:r>
            <a:endParaRPr lang="uk-U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'3 - Benchmark Analysis'!$C$21</c:f>
              <c:strCache>
                <c:ptCount val="1"/>
                <c:pt idx="0">
                  <c:v>Net Working Capital to Current Assets - Company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'3 - Benchmark Analysis'!$D$5:$F$5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'3 - Benchmark Analysis'!$D$21:$F$21</c:f>
              <c:numCache>
                <c:formatCode>General</c:formatCode>
                <c:ptCount val="3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'3 - Benchmark Analysis'!$C$22</c:f>
              <c:strCache>
                <c:ptCount val="1"/>
                <c:pt idx="0">
                  <c:v>Net Working Capital to Current Assets - Industry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'3 - Benchmark Analysis'!$D$5:$F$5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'3 - Benchmark Analysis'!$D$22:$F$22</c:f>
              <c:numCache>
                <c:formatCode>General</c:formatCode>
                <c:ptCount val="3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0809288"/>
        <c:axId val="170809680"/>
      </c:lineChart>
      <c:catAx>
        <c:axId val="170809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70809680"/>
        <c:crosses val="autoZero"/>
        <c:auto val="1"/>
        <c:lblAlgn val="ctr"/>
        <c:lblOffset val="100"/>
        <c:noMultiLvlLbl val="0"/>
      </c:catAx>
      <c:valAx>
        <c:axId val="17080968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70809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1</xdr:row>
      <xdr:rowOff>0</xdr:rowOff>
    </xdr:from>
    <xdr:to>
      <xdr:col>9</xdr:col>
      <xdr:colOff>295275</xdr:colOff>
      <xdr:row>15</xdr:row>
      <xdr:rowOff>76200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600075</xdr:colOff>
      <xdr:row>16</xdr:row>
      <xdr:rowOff>28575</xdr:rowOff>
    </xdr:from>
    <xdr:to>
      <xdr:col>9</xdr:col>
      <xdr:colOff>295275</xdr:colOff>
      <xdr:row>30</xdr:row>
      <xdr:rowOff>104775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31</xdr:row>
      <xdr:rowOff>66675</xdr:rowOff>
    </xdr:from>
    <xdr:to>
      <xdr:col>9</xdr:col>
      <xdr:colOff>304800</xdr:colOff>
      <xdr:row>45</xdr:row>
      <xdr:rowOff>142875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46</xdr:row>
      <xdr:rowOff>161925</xdr:rowOff>
    </xdr:from>
    <xdr:to>
      <xdr:col>9</xdr:col>
      <xdr:colOff>323850</xdr:colOff>
      <xdr:row>61</xdr:row>
      <xdr:rowOff>47625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62</xdr:row>
      <xdr:rowOff>38100</xdr:rowOff>
    </xdr:from>
    <xdr:to>
      <xdr:col>9</xdr:col>
      <xdr:colOff>304800</xdr:colOff>
      <xdr:row>76</xdr:row>
      <xdr:rowOff>114300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28575</xdr:colOff>
      <xdr:row>77</xdr:row>
      <xdr:rowOff>104775</xdr:rowOff>
    </xdr:from>
    <xdr:to>
      <xdr:col>9</xdr:col>
      <xdr:colOff>333375</xdr:colOff>
      <xdr:row>91</xdr:row>
      <xdr:rowOff>180975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finstanon.com/articles/34-liquidity-of-short-term-assets-and-liquidity-ratio-analysis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workbookViewId="0">
      <selection activeCell="C21" sqref="C21"/>
    </sheetView>
  </sheetViews>
  <sheetFormatPr defaultRowHeight="15" x14ac:dyDescent="0.25"/>
  <cols>
    <col min="1" max="1" width="8.85546875" customWidth="1"/>
    <col min="2" max="2" width="64.42578125" customWidth="1"/>
    <col min="3" max="3" width="17.85546875" customWidth="1"/>
    <col min="4" max="4" width="17.28515625" customWidth="1"/>
    <col min="5" max="5" width="18" customWidth="1"/>
  </cols>
  <sheetData>
    <row r="1" spans="1:5" ht="15.75" x14ac:dyDescent="0.25">
      <c r="B1" s="12" t="s">
        <v>91</v>
      </c>
    </row>
    <row r="3" spans="1:5" x14ac:dyDescent="0.25">
      <c r="B3" t="s">
        <v>28</v>
      </c>
    </row>
    <row r="4" spans="1:5" x14ac:dyDescent="0.25">
      <c r="B4" s="2"/>
      <c r="C4" t="str">
        <f>"- all input fields are highlighted in grey."</f>
        <v>- all input fields are highlighted in grey.</v>
      </c>
    </row>
    <row r="6" spans="1:5" x14ac:dyDescent="0.25">
      <c r="B6" t="s">
        <v>94</v>
      </c>
      <c r="C6" s="2" t="s">
        <v>95</v>
      </c>
    </row>
    <row r="8" spans="1:5" x14ac:dyDescent="0.25">
      <c r="C8" t="s">
        <v>81</v>
      </c>
    </row>
    <row r="9" spans="1:5" x14ac:dyDescent="0.25">
      <c r="B9" s="13" t="s">
        <v>78</v>
      </c>
      <c r="C9" s="2">
        <v>2018</v>
      </c>
    </row>
    <row r="10" spans="1:5" x14ac:dyDescent="0.25">
      <c r="B10" s="13" t="s">
        <v>79</v>
      </c>
      <c r="C10" s="2">
        <v>2017</v>
      </c>
    </row>
    <row r="11" spans="1:5" x14ac:dyDescent="0.25">
      <c r="B11" s="13" t="s">
        <v>80</v>
      </c>
      <c r="C11" s="2">
        <v>2016</v>
      </c>
    </row>
    <row r="13" spans="1:5" x14ac:dyDescent="0.25">
      <c r="B13" s="13" t="s">
        <v>92</v>
      </c>
      <c r="C13" s="2" t="s">
        <v>93</v>
      </c>
    </row>
    <row r="15" spans="1:5" x14ac:dyDescent="0.25">
      <c r="B15" s="1" t="s">
        <v>27</v>
      </c>
    </row>
    <row r="16" spans="1:5" x14ac:dyDescent="0.25">
      <c r="A16" s="4" t="s">
        <v>54</v>
      </c>
      <c r="B16" s="4" t="s">
        <v>0</v>
      </c>
      <c r="C16" s="4" t="s">
        <v>78</v>
      </c>
      <c r="D16" s="4" t="s">
        <v>79</v>
      </c>
      <c r="E16" s="4" t="s">
        <v>80</v>
      </c>
    </row>
    <row r="17" spans="1:5" x14ac:dyDescent="0.25">
      <c r="A17" s="3">
        <v>1</v>
      </c>
      <c r="B17" s="3">
        <v>2</v>
      </c>
      <c r="C17" s="3">
        <v>3</v>
      </c>
      <c r="D17" s="3">
        <v>4</v>
      </c>
      <c r="E17" s="3">
        <v>5</v>
      </c>
    </row>
    <row r="18" spans="1:5" x14ac:dyDescent="0.25">
      <c r="B18" t="s">
        <v>3</v>
      </c>
    </row>
    <row r="19" spans="1:5" x14ac:dyDescent="0.25">
      <c r="B19" t="s">
        <v>4</v>
      </c>
      <c r="C19" s="6">
        <v>1</v>
      </c>
      <c r="D19" s="6">
        <v>1</v>
      </c>
      <c r="E19" s="6">
        <v>1</v>
      </c>
    </row>
    <row r="20" spans="1:5" x14ac:dyDescent="0.25">
      <c r="B20" t="s">
        <v>5</v>
      </c>
      <c r="C20" s="6">
        <v>1</v>
      </c>
      <c r="D20" s="6">
        <v>1</v>
      </c>
      <c r="E20" s="6">
        <v>1</v>
      </c>
    </row>
    <row r="21" spans="1:5" x14ac:dyDescent="0.25">
      <c r="B21" t="s">
        <v>6</v>
      </c>
      <c r="C21" s="6">
        <v>1</v>
      </c>
      <c r="D21" s="6">
        <v>1</v>
      </c>
      <c r="E21" s="6">
        <v>1</v>
      </c>
    </row>
    <row r="22" spans="1:5" x14ac:dyDescent="0.25">
      <c r="B22" t="s">
        <v>7</v>
      </c>
      <c r="C22" s="6">
        <v>1</v>
      </c>
      <c r="D22" s="6">
        <v>1</v>
      </c>
      <c r="E22" s="6">
        <v>1</v>
      </c>
    </row>
    <row r="23" spans="1:5" x14ac:dyDescent="0.25">
      <c r="B23" t="s">
        <v>8</v>
      </c>
      <c r="C23" s="6">
        <v>1</v>
      </c>
      <c r="D23" s="6">
        <v>1</v>
      </c>
      <c r="E23" s="6">
        <v>1</v>
      </c>
    </row>
    <row r="24" spans="1:5" x14ac:dyDescent="0.25">
      <c r="B24" t="s">
        <v>9</v>
      </c>
      <c r="C24" s="6">
        <v>1</v>
      </c>
      <c r="D24" s="6">
        <v>1</v>
      </c>
      <c r="E24" s="6">
        <v>1</v>
      </c>
    </row>
    <row r="25" spans="1:5" x14ac:dyDescent="0.25">
      <c r="B25" t="s">
        <v>10</v>
      </c>
      <c r="C25" s="6">
        <v>1</v>
      </c>
      <c r="D25" s="6">
        <v>1</v>
      </c>
      <c r="E25" s="6">
        <v>1</v>
      </c>
    </row>
    <row r="26" spans="1:5" x14ac:dyDescent="0.25">
      <c r="B26" t="s">
        <v>11</v>
      </c>
      <c r="C26" s="6">
        <v>1</v>
      </c>
      <c r="D26" s="6">
        <v>1</v>
      </c>
      <c r="E26" s="6">
        <v>1</v>
      </c>
    </row>
    <row r="27" spans="1:5" x14ac:dyDescent="0.25">
      <c r="B27" t="s">
        <v>12</v>
      </c>
      <c r="C27" s="6">
        <v>1</v>
      </c>
      <c r="D27" s="6">
        <v>1</v>
      </c>
      <c r="E27" s="6">
        <v>1</v>
      </c>
    </row>
    <row r="28" spans="1:5" x14ac:dyDescent="0.25">
      <c r="B28" t="s">
        <v>13</v>
      </c>
      <c r="C28" s="6">
        <v>1</v>
      </c>
      <c r="D28" s="6">
        <v>1</v>
      </c>
      <c r="E28" s="6">
        <v>1</v>
      </c>
    </row>
    <row r="29" spans="1:5" x14ac:dyDescent="0.25">
      <c r="B29" t="s">
        <v>14</v>
      </c>
      <c r="C29" s="6">
        <f>SUM(C19:C28)</f>
        <v>10</v>
      </c>
      <c r="D29" s="6">
        <f>SUM(D19:D28)</f>
        <v>10</v>
      </c>
      <c r="E29" s="6">
        <f>SUM(E19:E28)</f>
        <v>10</v>
      </c>
    </row>
    <row r="30" spans="1:5" x14ac:dyDescent="0.25">
      <c r="B30" t="s">
        <v>15</v>
      </c>
    </row>
    <row r="31" spans="1:5" x14ac:dyDescent="0.25">
      <c r="B31" t="s">
        <v>16</v>
      </c>
    </row>
    <row r="32" spans="1:5" x14ac:dyDescent="0.25">
      <c r="B32" t="s">
        <v>17</v>
      </c>
    </row>
    <row r="33" spans="1:5" x14ac:dyDescent="0.25">
      <c r="B33" t="s">
        <v>18</v>
      </c>
    </row>
    <row r="34" spans="1:5" x14ac:dyDescent="0.25">
      <c r="B34" t="s">
        <v>19</v>
      </c>
    </row>
    <row r="35" spans="1:5" x14ac:dyDescent="0.25">
      <c r="B35" t="s">
        <v>20</v>
      </c>
    </row>
    <row r="36" spans="1:5" x14ac:dyDescent="0.25">
      <c r="B36" t="s">
        <v>21</v>
      </c>
    </row>
    <row r="37" spans="1:5" x14ac:dyDescent="0.25">
      <c r="B37" t="s">
        <v>22</v>
      </c>
    </row>
    <row r="38" spans="1:5" x14ac:dyDescent="0.25">
      <c r="B38" t="s">
        <v>23</v>
      </c>
    </row>
    <row r="39" spans="1:5" x14ac:dyDescent="0.25">
      <c r="B39" t="s">
        <v>24</v>
      </c>
    </row>
    <row r="40" spans="1:5" x14ac:dyDescent="0.25">
      <c r="B40" t="s">
        <v>25</v>
      </c>
    </row>
    <row r="41" spans="1:5" x14ac:dyDescent="0.25">
      <c r="B41" t="s">
        <v>26</v>
      </c>
    </row>
    <row r="44" spans="1:5" x14ac:dyDescent="0.25">
      <c r="A44" s="4" t="s">
        <v>54</v>
      </c>
      <c r="B44" s="4" t="s">
        <v>29</v>
      </c>
      <c r="C44" s="4" t="s">
        <v>1</v>
      </c>
      <c r="D44" s="4" t="s">
        <v>2</v>
      </c>
      <c r="E44" s="4" t="s">
        <v>55</v>
      </c>
    </row>
    <row r="45" spans="1:5" x14ac:dyDescent="0.25">
      <c r="A45" s="3">
        <v>1</v>
      </c>
      <c r="B45" s="3">
        <v>2</v>
      </c>
      <c r="C45" s="3">
        <v>3</v>
      </c>
      <c r="D45" s="3">
        <v>4</v>
      </c>
      <c r="E45" s="3">
        <v>5</v>
      </c>
    </row>
    <row r="46" spans="1:5" x14ac:dyDescent="0.25">
      <c r="B46" t="s">
        <v>30</v>
      </c>
    </row>
    <row r="47" spans="1:5" x14ac:dyDescent="0.25">
      <c r="B47" t="s">
        <v>31</v>
      </c>
    </row>
    <row r="48" spans="1:5" x14ac:dyDescent="0.25">
      <c r="B48" t="s">
        <v>32</v>
      </c>
    </row>
    <row r="49" spans="2:5" x14ac:dyDescent="0.25">
      <c r="B49" t="s">
        <v>33</v>
      </c>
    </row>
    <row r="50" spans="2:5" x14ac:dyDescent="0.25">
      <c r="B50" t="s">
        <v>34</v>
      </c>
    </row>
    <row r="51" spans="2:5" x14ac:dyDescent="0.25">
      <c r="B51" t="s">
        <v>35</v>
      </c>
    </row>
    <row r="52" spans="2:5" x14ac:dyDescent="0.25">
      <c r="B52" t="s">
        <v>36</v>
      </c>
    </row>
    <row r="53" spans="2:5" x14ac:dyDescent="0.25">
      <c r="B53" t="s">
        <v>37</v>
      </c>
      <c r="C53" s="6">
        <v>5</v>
      </c>
      <c r="D53" s="6">
        <v>5</v>
      </c>
      <c r="E53" s="6">
        <v>5</v>
      </c>
    </row>
    <row r="54" spans="2:5" x14ac:dyDescent="0.25">
      <c r="B54" t="s">
        <v>38</v>
      </c>
    </row>
    <row r="55" spans="2:5" x14ac:dyDescent="0.25">
      <c r="B55" t="s">
        <v>39</v>
      </c>
    </row>
    <row r="56" spans="2:5" x14ac:dyDescent="0.25">
      <c r="B56" t="s">
        <v>40</v>
      </c>
    </row>
    <row r="57" spans="2:5" x14ac:dyDescent="0.25">
      <c r="B57" t="s">
        <v>41</v>
      </c>
    </row>
    <row r="58" spans="2:5" x14ac:dyDescent="0.25">
      <c r="B58" t="s">
        <v>42</v>
      </c>
    </row>
    <row r="59" spans="2:5" x14ac:dyDescent="0.25">
      <c r="B59" t="s">
        <v>43</v>
      </c>
    </row>
    <row r="60" spans="2:5" x14ac:dyDescent="0.25">
      <c r="B60" t="s">
        <v>44</v>
      </c>
    </row>
    <row r="61" spans="2:5" x14ac:dyDescent="0.25">
      <c r="B61" t="s">
        <v>45</v>
      </c>
    </row>
    <row r="62" spans="2:5" x14ac:dyDescent="0.25">
      <c r="B62" t="s">
        <v>46</v>
      </c>
    </row>
    <row r="63" spans="2:5" x14ac:dyDescent="0.25">
      <c r="B63" t="s">
        <v>47</v>
      </c>
    </row>
    <row r="64" spans="2:5" x14ac:dyDescent="0.25">
      <c r="B64" t="s">
        <v>48</v>
      </c>
    </row>
    <row r="65" spans="1:5" x14ac:dyDescent="0.25">
      <c r="B65" t="s">
        <v>49</v>
      </c>
    </row>
    <row r="66" spans="1:5" x14ac:dyDescent="0.25">
      <c r="B66" t="s">
        <v>50</v>
      </c>
    </row>
    <row r="67" spans="1:5" x14ac:dyDescent="0.25">
      <c r="B67" t="s">
        <v>51</v>
      </c>
    </row>
    <row r="68" spans="1:5" x14ac:dyDescent="0.25">
      <c r="B68" t="s">
        <v>52</v>
      </c>
    </row>
    <row r="69" spans="1:5" x14ac:dyDescent="0.25">
      <c r="B69" t="s">
        <v>53</v>
      </c>
    </row>
    <row r="73" spans="1:5" x14ac:dyDescent="0.25">
      <c r="B73" s="5" t="s">
        <v>56</v>
      </c>
    </row>
    <row r="74" spans="1:5" x14ac:dyDescent="0.25">
      <c r="A74" s="4" t="s">
        <v>54</v>
      </c>
      <c r="B74" s="4" t="s">
        <v>57</v>
      </c>
      <c r="C74" s="4" t="s">
        <v>1</v>
      </c>
      <c r="D74" s="4" t="s">
        <v>2</v>
      </c>
      <c r="E74" s="4" t="s">
        <v>55</v>
      </c>
    </row>
    <row r="75" spans="1:5" x14ac:dyDescent="0.25">
      <c r="A75" s="3">
        <v>1</v>
      </c>
      <c r="B75" s="3">
        <v>2</v>
      </c>
      <c r="C75" s="3">
        <v>3</v>
      </c>
      <c r="D75" s="3">
        <v>4</v>
      </c>
      <c r="E75" s="3">
        <v>5</v>
      </c>
    </row>
    <row r="77" spans="1:5" x14ac:dyDescent="0.25">
      <c r="B77" t="s">
        <v>58</v>
      </c>
      <c r="C77" s="6">
        <v>15</v>
      </c>
      <c r="D77" s="6">
        <v>15</v>
      </c>
      <c r="E77" s="6">
        <v>15</v>
      </c>
    </row>
    <row r="78" spans="1:5" x14ac:dyDescent="0.25">
      <c r="B78" t="s">
        <v>59</v>
      </c>
    </row>
    <row r="79" spans="1:5" x14ac:dyDescent="0.25">
      <c r="B79" t="s">
        <v>60</v>
      </c>
    </row>
    <row r="80" spans="1:5" x14ac:dyDescent="0.25">
      <c r="B80" t="s">
        <v>61</v>
      </c>
    </row>
    <row r="81" spans="2:2" x14ac:dyDescent="0.25">
      <c r="B81" t="s">
        <v>62</v>
      </c>
    </row>
    <row r="82" spans="2:2" x14ac:dyDescent="0.25">
      <c r="B82" t="s">
        <v>63</v>
      </c>
    </row>
    <row r="83" spans="2:2" x14ac:dyDescent="0.25">
      <c r="B83" t="s">
        <v>64</v>
      </c>
    </row>
    <row r="84" spans="2:2" x14ac:dyDescent="0.25">
      <c r="B84" t="s">
        <v>65</v>
      </c>
    </row>
    <row r="85" spans="2:2" x14ac:dyDescent="0.25">
      <c r="B85" t="s">
        <v>66</v>
      </c>
    </row>
    <row r="86" spans="2:2" x14ac:dyDescent="0.25">
      <c r="B86" t="s">
        <v>67</v>
      </c>
    </row>
    <row r="87" spans="2:2" x14ac:dyDescent="0.25">
      <c r="B87" t="s">
        <v>68</v>
      </c>
    </row>
    <row r="88" spans="2:2" x14ac:dyDescent="0.25">
      <c r="B88" t="s">
        <v>69</v>
      </c>
    </row>
    <row r="89" spans="2:2" x14ac:dyDescent="0.25">
      <c r="B89" t="s">
        <v>70</v>
      </c>
    </row>
    <row r="90" spans="2:2" x14ac:dyDescent="0.25">
      <c r="B90" t="s">
        <v>71</v>
      </c>
    </row>
    <row r="91" spans="2:2" x14ac:dyDescent="0.25">
      <c r="B91" t="s">
        <v>72</v>
      </c>
    </row>
    <row r="92" spans="2:2" x14ac:dyDescent="0.25">
      <c r="B92" t="s">
        <v>73</v>
      </c>
    </row>
    <row r="93" spans="2:2" x14ac:dyDescent="0.25">
      <c r="B93" t="s">
        <v>74</v>
      </c>
    </row>
    <row r="94" spans="2:2" x14ac:dyDescent="0.25">
      <c r="B94" t="s">
        <v>75</v>
      </c>
    </row>
    <row r="95" spans="2:2" x14ac:dyDescent="0.25">
      <c r="B95" t="s">
        <v>76</v>
      </c>
    </row>
    <row r="96" spans="2:2" x14ac:dyDescent="0.25">
      <c r="B96" t="s">
        <v>77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11"/>
  <sheetViews>
    <sheetView tabSelected="1" workbookViewId="0">
      <selection activeCell="E14" sqref="E14"/>
    </sheetView>
  </sheetViews>
  <sheetFormatPr defaultRowHeight="15" x14ac:dyDescent="0.25"/>
  <cols>
    <col min="2" max="2" width="6" customWidth="1"/>
    <col min="3" max="3" width="28.42578125" customWidth="1"/>
  </cols>
  <sheetData>
    <row r="1" spans="2:44" ht="15.75" x14ac:dyDescent="0.25">
      <c r="C1" s="12" t="s">
        <v>96</v>
      </c>
    </row>
    <row r="3" spans="2:44" ht="16.5" customHeight="1" x14ac:dyDescent="0.3">
      <c r="B3" s="15" t="s">
        <v>54</v>
      </c>
      <c r="C3" s="15" t="s">
        <v>82</v>
      </c>
      <c r="D3" s="15">
        <f>'1 - Input'!C11</f>
        <v>2016</v>
      </c>
      <c r="E3" s="15">
        <f>'1 - Input'!C10</f>
        <v>2017</v>
      </c>
      <c r="F3" s="15">
        <f>'1 - Input'!C9</f>
        <v>2018</v>
      </c>
      <c r="G3" s="14" t="s">
        <v>83</v>
      </c>
      <c r="H3" s="14"/>
      <c r="I3" s="14"/>
    </row>
    <row r="4" spans="2:44" ht="26.25" customHeight="1" x14ac:dyDescent="0.3">
      <c r="B4" s="15"/>
      <c r="C4" s="15"/>
      <c r="D4" s="15"/>
      <c r="E4" s="15"/>
      <c r="F4" s="15"/>
      <c r="G4" s="8" t="str">
        <f>E3&amp;"/"&amp;D3</f>
        <v>2017/2016</v>
      </c>
      <c r="H4" s="8" t="str">
        <f>F3&amp;"/"&amp;E3</f>
        <v>2018/2017</v>
      </c>
      <c r="I4" s="8" t="str">
        <f>F3&amp;"/"&amp;D3</f>
        <v>2018/2016</v>
      </c>
    </row>
    <row r="5" spans="2:44" ht="31.5" customHeight="1" x14ac:dyDescent="0.3">
      <c r="B5" s="10">
        <v>1</v>
      </c>
      <c r="C5" s="10">
        <v>2</v>
      </c>
      <c r="D5" s="10">
        <v>3</v>
      </c>
      <c r="E5" s="10">
        <v>4</v>
      </c>
      <c r="F5" s="10">
        <v>5</v>
      </c>
      <c r="G5" s="10">
        <v>6</v>
      </c>
      <c r="H5" s="10">
        <v>7</v>
      </c>
      <c r="I5" s="10">
        <v>8</v>
      </c>
      <c r="AR5" s="7" t="s">
        <v>87</v>
      </c>
    </row>
    <row r="6" spans="2:44" ht="18.75" x14ac:dyDescent="0.3">
      <c r="B6" s="10">
        <v>1</v>
      </c>
      <c r="C6" s="9" t="s">
        <v>84</v>
      </c>
      <c r="D6" s="10">
        <f>'1 - Input'!E29/'1 - Input'!E53</f>
        <v>2</v>
      </c>
      <c r="E6" s="10">
        <f>'1 - Input'!D29/'1 - Input'!D53</f>
        <v>2</v>
      </c>
      <c r="F6" s="10">
        <f>'1 - Input'!C29/'1 - Input'!C53</f>
        <v>2</v>
      </c>
      <c r="G6" s="10">
        <f t="shared" ref="G6:H9" si="0">E6-D6</f>
        <v>0</v>
      </c>
      <c r="H6" s="10">
        <f t="shared" si="0"/>
        <v>0</v>
      </c>
      <c r="I6" s="10">
        <f>F6-D6</f>
        <v>0</v>
      </c>
    </row>
    <row r="7" spans="2:44" ht="18.75" x14ac:dyDescent="0.3">
      <c r="B7" s="10">
        <v>2</v>
      </c>
      <c r="C7" s="9" t="s">
        <v>85</v>
      </c>
      <c r="D7" s="10">
        <f>('1 - Input'!E19+'1 - Input'!E20+'1 - Input'!E21)/'1 - Input'!E53</f>
        <v>0.6</v>
      </c>
      <c r="E7" s="10">
        <f>('1 - Input'!D19+'1 - Input'!D20+'1 - Input'!D21)/'1 - Input'!D53</f>
        <v>0.6</v>
      </c>
      <c r="F7" s="10">
        <f>('1 - Input'!C19+'1 - Input'!C20+'1 - Input'!C21)/'1 - Input'!C53</f>
        <v>0.6</v>
      </c>
      <c r="G7" s="10">
        <f t="shared" si="0"/>
        <v>0</v>
      </c>
      <c r="H7" s="10">
        <f t="shared" si="0"/>
        <v>0</v>
      </c>
      <c r="I7" s="10">
        <f>F7-D7</f>
        <v>0</v>
      </c>
    </row>
    <row r="8" spans="2:44" ht="18.75" x14ac:dyDescent="0.3">
      <c r="B8" s="10">
        <v>3</v>
      </c>
      <c r="C8" s="9" t="s">
        <v>86</v>
      </c>
      <c r="D8" s="10">
        <f>('1 - Input'!E20+'1 - Input'!E19)/'1 - Input'!E53</f>
        <v>0.4</v>
      </c>
      <c r="E8" s="10">
        <f>('1 - Input'!D20+'1 - Input'!D19)/'1 - Input'!D53</f>
        <v>0.4</v>
      </c>
      <c r="F8" s="10">
        <f>('1 - Input'!C20+'1 - Input'!C19)/'1 - Input'!C53</f>
        <v>0.4</v>
      </c>
      <c r="G8" s="10">
        <f t="shared" si="0"/>
        <v>0</v>
      </c>
      <c r="H8" s="10">
        <f t="shared" si="0"/>
        <v>0</v>
      </c>
      <c r="I8" s="10">
        <f>F8-D8</f>
        <v>0</v>
      </c>
    </row>
    <row r="9" spans="2:44" ht="18.75" x14ac:dyDescent="0.3">
      <c r="B9" s="11">
        <v>4</v>
      </c>
      <c r="C9" s="9" t="str">
        <f>"Working Capital" &amp; ", " &amp;'1 - Input'!C13</f>
        <v>Working Capital, millions of dollars</v>
      </c>
      <c r="D9" s="10">
        <f>'1 - Input'!E29-'1 - Input'!E53</f>
        <v>5</v>
      </c>
      <c r="E9" s="10">
        <f>'1 - Input'!D29-'1 - Input'!D53</f>
        <v>5</v>
      </c>
      <c r="F9" s="10">
        <f>'1 - Input'!C29-'1 - Input'!C53</f>
        <v>5</v>
      </c>
      <c r="G9" s="10">
        <f t="shared" si="0"/>
        <v>0</v>
      </c>
      <c r="H9" s="10">
        <f t="shared" si="0"/>
        <v>0</v>
      </c>
      <c r="I9" s="10">
        <f>F9-D9</f>
        <v>0</v>
      </c>
    </row>
    <row r="10" spans="2:44" ht="18.75" x14ac:dyDescent="0.3">
      <c r="B10" s="11">
        <v>5</v>
      </c>
      <c r="C10" s="9" t="s">
        <v>88</v>
      </c>
      <c r="D10" s="10" t="s">
        <v>89</v>
      </c>
      <c r="E10" s="10">
        <f>'1 - Input'!D77/('2 - Liquidity ratios'!E9/2+'2 - Liquidity ratios'!D9/2)</f>
        <v>3</v>
      </c>
      <c r="F10" s="10">
        <f>'1 - Input'!C77/('2 - Liquidity ratios'!F9/2+'2 - Liquidity ratios'!E9/2)</f>
        <v>3</v>
      </c>
      <c r="G10" s="10" t="s">
        <v>89</v>
      </c>
      <c r="H10" s="10">
        <f>F10-E10</f>
        <v>0</v>
      </c>
      <c r="I10" s="10" t="s">
        <v>89</v>
      </c>
    </row>
    <row r="11" spans="2:44" ht="18.75" x14ac:dyDescent="0.3">
      <c r="B11" s="11">
        <v>6</v>
      </c>
      <c r="C11" s="9" t="s">
        <v>90</v>
      </c>
      <c r="D11" s="10">
        <f>D9/'1 - Input'!E29</f>
        <v>0.5</v>
      </c>
      <c r="E11" s="10">
        <f>E9/'1 - Input'!D29</f>
        <v>0.5</v>
      </c>
      <c r="F11" s="10">
        <f>F9/'1 - Input'!C29</f>
        <v>0.5</v>
      </c>
      <c r="G11" s="10">
        <f>E12-D12</f>
        <v>0</v>
      </c>
      <c r="H11" s="10">
        <f>F11-E12</f>
        <v>0.5</v>
      </c>
      <c r="I11" s="10">
        <f>F11-D12</f>
        <v>0.5</v>
      </c>
    </row>
  </sheetData>
  <mergeCells count="6">
    <mergeCell ref="G3:I3"/>
    <mergeCell ref="B3:B4"/>
    <mergeCell ref="C3:C4"/>
    <mergeCell ref="D3:D4"/>
    <mergeCell ref="E3:E4"/>
    <mergeCell ref="F3:F4"/>
  </mergeCells>
  <hyperlinks>
    <hyperlink ref="AR5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22"/>
  <sheetViews>
    <sheetView topLeftCell="A9" workbookViewId="0">
      <selection activeCell="C21" sqref="C21"/>
    </sheetView>
  </sheetViews>
  <sheetFormatPr defaultRowHeight="15" x14ac:dyDescent="0.25"/>
  <cols>
    <col min="3" max="3" width="39.85546875" customWidth="1"/>
  </cols>
  <sheetData>
    <row r="2" spans="3:6" ht="15.75" x14ac:dyDescent="0.25">
      <c r="C2" s="12" t="s">
        <v>97</v>
      </c>
    </row>
    <row r="3" spans="3:6" x14ac:dyDescent="0.25">
      <c r="C3" t="s">
        <v>100</v>
      </c>
    </row>
    <row r="4" spans="3:6" x14ac:dyDescent="0.25">
      <c r="C4" t="s">
        <v>101</v>
      </c>
    </row>
    <row r="5" spans="3:6" x14ac:dyDescent="0.25">
      <c r="D5">
        <f>'1 - Input'!C11</f>
        <v>2016</v>
      </c>
      <c r="E5">
        <f>'1 - Input'!C10</f>
        <v>2017</v>
      </c>
      <c r="F5">
        <f>'1 - Input'!C9</f>
        <v>2018</v>
      </c>
    </row>
    <row r="6" spans="3:6" ht="18.75" x14ac:dyDescent="0.3">
      <c r="C6" s="9" t="s">
        <v>98</v>
      </c>
      <c r="D6">
        <f>'2 - Liquidity ratios'!D6</f>
        <v>2</v>
      </c>
      <c r="E6">
        <f>'2 - Liquidity ratios'!E6</f>
        <v>2</v>
      </c>
      <c r="F6">
        <f>'2 - Liquidity ratios'!F6</f>
        <v>2</v>
      </c>
    </row>
    <row r="7" spans="3:6" ht="18.75" x14ac:dyDescent="0.3">
      <c r="C7" s="9" t="s">
        <v>99</v>
      </c>
      <c r="D7" s="2">
        <v>1.5</v>
      </c>
      <c r="E7" s="2">
        <v>1.5</v>
      </c>
      <c r="F7" s="2">
        <v>1.6</v>
      </c>
    </row>
    <row r="9" spans="3:6" ht="18.75" x14ac:dyDescent="0.3">
      <c r="C9" s="9" t="s">
        <v>102</v>
      </c>
      <c r="D9">
        <f>'2 - Liquidity ratios'!D7</f>
        <v>0.6</v>
      </c>
      <c r="E9">
        <f>'2 - Liquidity ratios'!E7</f>
        <v>0.6</v>
      </c>
      <c r="F9">
        <f>'2 - Liquidity ratios'!F7</f>
        <v>0.6</v>
      </c>
    </row>
    <row r="10" spans="3:6" ht="18.75" x14ac:dyDescent="0.3">
      <c r="C10" s="9" t="s">
        <v>107</v>
      </c>
      <c r="D10" s="2">
        <v>0.8</v>
      </c>
      <c r="E10" s="2">
        <v>0.8</v>
      </c>
      <c r="F10" s="2">
        <v>0.8</v>
      </c>
    </row>
    <row r="12" spans="3:6" ht="18.75" x14ac:dyDescent="0.3">
      <c r="C12" s="9" t="s">
        <v>103</v>
      </c>
      <c r="D12">
        <f>'2 - Liquidity ratios'!D8</f>
        <v>0.4</v>
      </c>
      <c r="E12">
        <f>'2 - Liquidity ratios'!E8</f>
        <v>0.4</v>
      </c>
      <c r="F12">
        <f>'2 - Liquidity ratios'!F8</f>
        <v>0.4</v>
      </c>
    </row>
    <row r="13" spans="3:6" ht="18.75" x14ac:dyDescent="0.3">
      <c r="C13" s="9" t="s">
        <v>108</v>
      </c>
      <c r="D13" s="2">
        <v>0.2</v>
      </c>
      <c r="E13" s="2">
        <v>0.2</v>
      </c>
      <c r="F13" s="2">
        <v>0.2</v>
      </c>
    </row>
    <row r="15" spans="3:6" ht="18.75" x14ac:dyDescent="0.3">
      <c r="C15" s="9" t="s">
        <v>104</v>
      </c>
      <c r="D15">
        <f>'2 - Liquidity ratios'!D9</f>
        <v>5</v>
      </c>
      <c r="E15">
        <f>'2 - Liquidity ratios'!E9</f>
        <v>5</v>
      </c>
      <c r="F15">
        <f>'2 - Liquidity ratios'!F9</f>
        <v>5</v>
      </c>
    </row>
    <row r="16" spans="3:6" ht="18.75" x14ac:dyDescent="0.3">
      <c r="C16" s="9" t="s">
        <v>109</v>
      </c>
      <c r="D16" s="2">
        <v>7</v>
      </c>
      <c r="E16" s="2">
        <v>7</v>
      </c>
      <c r="F16" s="2">
        <v>7</v>
      </c>
    </row>
    <row r="18" spans="3:6" ht="18.75" x14ac:dyDescent="0.3">
      <c r="C18" s="9" t="s">
        <v>105</v>
      </c>
      <c r="E18">
        <f>'2 - Liquidity ratios'!E10</f>
        <v>3</v>
      </c>
      <c r="F18">
        <f>'2 - Liquidity ratios'!F10</f>
        <v>3</v>
      </c>
    </row>
    <row r="19" spans="3:6" ht="18.75" x14ac:dyDescent="0.3">
      <c r="C19" s="9" t="s">
        <v>110</v>
      </c>
      <c r="E19" s="2">
        <v>5</v>
      </c>
      <c r="F19" s="2">
        <v>6</v>
      </c>
    </row>
    <row r="21" spans="3:6" ht="18.75" x14ac:dyDescent="0.3">
      <c r="C21" s="9" t="s">
        <v>106</v>
      </c>
      <c r="D21">
        <f>'2 - Liquidity ratios'!D11</f>
        <v>0.5</v>
      </c>
      <c r="E21">
        <f>'2 - Liquidity ratios'!E11</f>
        <v>0.5</v>
      </c>
      <c r="F21">
        <f>'2 - Liquidity ratios'!F11</f>
        <v>0.5</v>
      </c>
    </row>
    <row r="22" spans="3:6" ht="18.75" x14ac:dyDescent="0.3">
      <c r="C22" s="9" t="s">
        <v>111</v>
      </c>
      <c r="D22" s="2">
        <v>0.6</v>
      </c>
      <c r="E22" s="2">
        <v>0.6</v>
      </c>
      <c r="F22" s="2">
        <v>0.6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86" sqref="L86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1 - Input</vt:lpstr>
      <vt:lpstr>2 - Liquidity ratios</vt:lpstr>
      <vt:lpstr>3 - Benchmark Analysis</vt:lpstr>
      <vt:lpstr>4 - Charts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Liqudity Analysis</dc:title>
  <dc:subject>Liqudity Analysis</dc:subject>
  <dc:creator/>
  <cp:lastModifiedBy/>
  <dcterms:created xsi:type="dcterms:W3CDTF">2006-09-16T00:00:00Z</dcterms:created>
  <dcterms:modified xsi:type="dcterms:W3CDTF">2017-09-27T14:59:14Z</dcterms:modified>
</cp:coreProperties>
</file>